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17" i="1"/>
  <c r="L17" s="1"/>
  <c r="I15"/>
  <c r="L15" s="1"/>
  <c r="I13"/>
  <c r="L13" s="1"/>
  <c r="I11"/>
  <c r="L11" s="1"/>
  <c r="I9"/>
  <c r="L9" s="1"/>
  <c r="F17"/>
  <c r="F15"/>
  <c r="F13"/>
  <c r="F11" l="1"/>
  <c r="F9"/>
</calcChain>
</file>

<file path=xl/sharedStrings.xml><?xml version="1.0" encoding="utf-8"?>
<sst xmlns="http://schemas.openxmlformats.org/spreadsheetml/2006/main" count="27" uniqueCount="27">
  <si>
    <t>Tile Size (mm)</t>
  </si>
  <si>
    <t>Grout Joint Size</t>
  </si>
  <si>
    <t>Width</t>
  </si>
  <si>
    <t>Length</t>
  </si>
  <si>
    <t>Thickness</t>
  </si>
  <si>
    <t>(mm)</t>
  </si>
  <si>
    <t>Notes:</t>
  </si>
  <si>
    <t xml:space="preserve">Calculated coverage indicated is approximate, based on "nominal" tile size and is provided for purposes of estimation only. </t>
  </si>
  <si>
    <t>Actual coverage will vary depending on jobsite conditions, actual tile size and installed grout joint size. Use of sufficient thin-set reduces grout requirement.</t>
  </si>
  <si>
    <t>Latapoxy SP 100, Stainfree Epoxy Grout</t>
  </si>
  <si>
    <t>SpectraLOCK Pro Premium Grout</t>
  </si>
  <si>
    <t>Laticrete 500 Series, Sanded Grout</t>
  </si>
  <si>
    <t>Laticrete 600 Series, Unsanded Grout</t>
  </si>
  <si>
    <t>Laticrete Aquashield, Hydrophobic Grout</t>
  </si>
  <si>
    <t>Name of MYK Laticrete Grout</t>
  </si>
  <si>
    <t>Theoretical Coverage per unit in SFT</t>
  </si>
  <si>
    <t>Theoretical Coverage per Unit in RMT</t>
  </si>
  <si>
    <t>Unit size in Kg</t>
  </si>
  <si>
    <t>In ORANGE box, enter desired joint width in mm (fraction or decimal is OK)</t>
  </si>
  <si>
    <t>MYK LATICRETE Grout Spread Calculator</t>
  </si>
  <si>
    <t>To do:</t>
  </si>
  <si>
    <t>Theoretical Coverage per Unit in RFT</t>
  </si>
  <si>
    <t>Measure exact dimensions of tile.                                                                                                                   In YELLOW boxes, enter tile dimensions in mm (fraction or decimal is OK)</t>
  </si>
  <si>
    <t>LATICRETE®  Grout - Coverage in Square Feet per Unit, RMT per Unit and RFT per Unit</t>
  </si>
  <si>
    <t>Depending on pack size proposed, the coverage is correlated based on pack sizes in this calculator</t>
  </si>
  <si>
    <t>For Latapoxy Dazzle grout and Latapoxy 2000, Industrial epoxy grout, the coverage is taken the same as the coverage of Latapoxy SP 100 given above</t>
  </si>
  <si>
    <t>Reduce 10% to 15% of above coverage for waste, spillage and clean-up with Natural Stones, Engineered stones, Ceramic Tile &amp; Vitrified tiles.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</si>
</sst>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0" xfId="0" applyFont="1" applyBorder="1"/>
    <xf numFmtId="0" fontId="4" fillId="0" borderId="4" xfId="0" applyFont="1" applyBorder="1"/>
    <xf numFmtId="2" fontId="0" fillId="0" borderId="0" xfId="0" applyNumberFormat="1"/>
    <xf numFmtId="0" fontId="4" fillId="0" borderId="11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/>
    <xf numFmtId="2" fontId="1" fillId="8" borderId="5" xfId="0" applyNumberFormat="1" applyFont="1" applyFill="1" applyBorder="1" applyAlignment="1">
      <alignment horizontal="center"/>
    </xf>
    <xf numFmtId="2" fontId="1" fillId="8" borderId="16" xfId="0" applyNumberFormat="1" applyFont="1" applyFill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11" xfId="0" applyBorder="1"/>
    <xf numFmtId="0" fontId="0" fillId="0" borderId="27" xfId="0" applyBorder="1"/>
    <xf numFmtId="0" fontId="2" fillId="2" borderId="11" xfId="0" applyFont="1" applyFill="1" applyBorder="1" applyAlignment="1"/>
    <xf numFmtId="0" fontId="5" fillId="0" borderId="0" xfId="0" applyFont="1" applyBorder="1"/>
    <xf numFmtId="0" fontId="6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8" xfId="0" applyBorder="1"/>
    <xf numFmtId="0" fontId="0" fillId="0" borderId="22" xfId="0" applyBorder="1"/>
    <xf numFmtId="0" fontId="0" fillId="0" borderId="29" xfId="0" applyBorder="1"/>
    <xf numFmtId="0" fontId="1" fillId="0" borderId="0" xfId="0" applyFont="1" applyBorder="1"/>
    <xf numFmtId="0" fontId="5" fillId="0" borderId="22" xfId="0" applyFont="1" applyBorder="1" applyAlignment="1">
      <alignment horizontal="left"/>
    </xf>
    <xf numFmtId="0" fontId="2" fillId="2" borderId="27" xfId="0" applyFont="1" applyFill="1" applyBorder="1" applyAlignment="1"/>
    <xf numFmtId="0" fontId="3" fillId="9" borderId="24" xfId="0" applyFont="1" applyFill="1" applyBorder="1" applyAlignment="1">
      <alignment vertical="center"/>
    </xf>
    <xf numFmtId="0" fontId="0" fillId="9" borderId="25" xfId="0" applyFill="1" applyBorder="1"/>
    <xf numFmtId="0" fontId="0" fillId="3" borderId="25" xfId="0" applyFill="1" applyBorder="1"/>
    <xf numFmtId="13" fontId="1" fillId="4" borderId="15" xfId="0" applyNumberFormat="1" applyFont="1" applyFill="1" applyBorder="1" applyAlignment="1" applyProtection="1">
      <protection locked="0"/>
    </xf>
    <xf numFmtId="13" fontId="1" fillId="4" borderId="16" xfId="0" applyNumberFormat="1" applyFont="1" applyFill="1" applyBorder="1" applyAlignment="1" applyProtection="1">
      <protection locked="0"/>
    </xf>
    <xf numFmtId="13" fontId="4" fillId="5" borderId="17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Border="1" applyAlignment="1"/>
    <xf numFmtId="0" fontId="5" fillId="0" borderId="2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2" fontId="1" fillId="0" borderId="3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4" fontId="4" fillId="6" borderId="5" xfId="0" applyNumberFormat="1" applyFont="1" applyFill="1" applyBorder="1" applyAlignment="1">
      <alignment horizontal="center"/>
    </xf>
    <xf numFmtId="164" fontId="4" fillId="6" borderId="13" xfId="0" applyNumberFormat="1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left"/>
    </xf>
    <xf numFmtId="2" fontId="1" fillId="0" borderId="5" xfId="0" applyNumberFormat="1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4" fillId="6" borderId="16" xfId="0" applyNumberFormat="1" applyFont="1" applyFill="1" applyBorder="1" applyAlignment="1">
      <alignment horizontal="center"/>
    </xf>
    <xf numFmtId="164" fontId="4" fillId="6" borderId="17" xfId="0" applyNumberFormat="1" applyFont="1" applyFill="1" applyBorder="1" applyAlignment="1">
      <alignment horizontal="center"/>
    </xf>
    <xf numFmtId="2" fontId="0" fillId="0" borderId="19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2" fontId="0" fillId="0" borderId="30" xfId="0" applyNumberFormat="1" applyBorder="1" applyAlignment="1">
      <alignment horizontal="center" wrapText="1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1" fillId="0" borderId="9" xfId="0" applyNumberFormat="1" applyFont="1" applyBorder="1" applyAlignment="1">
      <alignment horizontal="center" wrapText="1"/>
    </xf>
    <xf numFmtId="2" fontId="1" fillId="0" borderId="20" xfId="0" applyNumberFormat="1" applyFont="1" applyBorder="1" applyAlignment="1">
      <alignment horizontal="center" wrapText="1"/>
    </xf>
    <xf numFmtId="2" fontId="0" fillId="0" borderId="3" xfId="0" applyNumberFormat="1" applyBorder="1" applyAlignment="1">
      <alignment horizontal="center"/>
    </xf>
    <xf numFmtId="2" fontId="1" fillId="0" borderId="15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left"/>
    </xf>
    <xf numFmtId="2" fontId="7" fillId="0" borderId="18" xfId="0" applyNumberFormat="1" applyFont="1" applyBorder="1" applyAlignment="1">
      <alignment horizontal="left" vertical="center"/>
    </xf>
    <xf numFmtId="2" fontId="7" fillId="0" borderId="9" xfId="0" applyNumberFormat="1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center" wrapText="1"/>
    </xf>
    <xf numFmtId="164" fontId="4" fillId="7" borderId="5" xfId="0" applyNumberFormat="1" applyFont="1" applyFill="1" applyBorder="1" applyAlignment="1">
      <alignment horizontal="center"/>
    </xf>
    <xf numFmtId="164" fontId="4" fillId="7" borderId="1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523875</xdr:colOff>
      <xdr:row>0</xdr:row>
      <xdr:rowOff>9525</xdr:rowOff>
    </xdr:from>
    <xdr:to>
      <xdr:col>12</xdr:col>
      <xdr:colOff>609599</xdr:colOff>
      <xdr:row>1</xdr:row>
      <xdr:rowOff>161925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9525"/>
          <a:ext cx="3133724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>
      <selection activeCell="D7" sqref="D7"/>
    </sheetView>
  </sheetViews>
  <sheetFormatPr defaultRowHeight="15"/>
  <cols>
    <col min="1" max="2" width="10.28515625" bestFit="1" customWidth="1"/>
    <col min="3" max="3" width="10.140625" customWidth="1"/>
    <col min="4" max="4" width="10.42578125" customWidth="1"/>
  </cols>
  <sheetData>
    <row r="1" spans="1:14" ht="23.25" customHeight="1">
      <c r="A1" s="31" t="s">
        <v>19</v>
      </c>
      <c r="B1" s="32"/>
      <c r="C1" s="32"/>
      <c r="D1" s="32"/>
      <c r="E1" s="32"/>
      <c r="F1" s="32"/>
      <c r="G1" s="33"/>
      <c r="H1" s="16"/>
      <c r="I1" s="16"/>
      <c r="J1" s="16"/>
      <c r="K1" s="16"/>
      <c r="L1" s="16"/>
      <c r="M1" s="17"/>
    </row>
    <row r="2" spans="1:14" ht="21" customHeight="1">
      <c r="A2" s="1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9"/>
    </row>
    <row r="3" spans="1:14" ht="15.75">
      <c r="A3" s="20" t="s">
        <v>23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0"/>
      <c r="N3" s="13"/>
    </row>
    <row r="4" spans="1:14" ht="15.75" thickBot="1">
      <c r="A4" s="18"/>
      <c r="B4" s="21"/>
      <c r="C4" s="6"/>
      <c r="D4" s="6"/>
      <c r="E4" s="28"/>
      <c r="F4" s="21"/>
      <c r="G4" s="6"/>
      <c r="H4" s="6"/>
      <c r="I4" s="6"/>
      <c r="J4" s="6"/>
      <c r="K4" s="6"/>
      <c r="L4" s="6"/>
      <c r="M4" s="19"/>
    </row>
    <row r="5" spans="1:14" ht="27.75" customHeight="1">
      <c r="A5" s="55" t="s">
        <v>0</v>
      </c>
      <c r="B5" s="56"/>
      <c r="C5" s="57"/>
      <c r="D5" s="9" t="s">
        <v>1</v>
      </c>
      <c r="E5" s="46" t="s">
        <v>20</v>
      </c>
      <c r="F5" s="44" t="s">
        <v>22</v>
      </c>
      <c r="G5" s="44"/>
      <c r="H5" s="44"/>
      <c r="I5" s="44"/>
      <c r="J5" s="44"/>
      <c r="K5" s="44"/>
      <c r="L5" s="44"/>
      <c r="M5" s="45"/>
    </row>
    <row r="6" spans="1:14">
      <c r="A6" s="4" t="s">
        <v>2</v>
      </c>
      <c r="B6" s="1" t="s">
        <v>3</v>
      </c>
      <c r="C6" s="2" t="s">
        <v>4</v>
      </c>
      <c r="D6" s="10" t="s">
        <v>5</v>
      </c>
      <c r="E6" s="47"/>
      <c r="F6" s="21" t="s">
        <v>18</v>
      </c>
      <c r="G6" s="11"/>
      <c r="H6" s="7"/>
      <c r="I6" s="6"/>
      <c r="J6" s="6"/>
      <c r="K6" s="6"/>
      <c r="L6" s="6"/>
      <c r="M6" s="19"/>
    </row>
    <row r="7" spans="1:14" ht="15.75" thickBot="1">
      <c r="A7" s="34">
        <v>600</v>
      </c>
      <c r="B7" s="35">
        <v>300</v>
      </c>
      <c r="C7" s="35">
        <v>8</v>
      </c>
      <c r="D7" s="36">
        <v>2</v>
      </c>
      <c r="E7" s="48"/>
      <c r="F7" s="38" t="s">
        <v>24</v>
      </c>
      <c r="G7" s="38"/>
      <c r="H7" s="38"/>
      <c r="I7" s="38"/>
      <c r="J7" s="38"/>
      <c r="K7" s="38"/>
      <c r="L7" s="38"/>
      <c r="M7" s="39"/>
    </row>
    <row r="8" spans="1:14" s="3" customFormat="1" ht="41.25" customHeight="1">
      <c r="A8" s="71" t="s">
        <v>14</v>
      </c>
      <c r="B8" s="72"/>
      <c r="C8" s="72"/>
      <c r="D8" s="72"/>
      <c r="E8" s="8" t="s">
        <v>17</v>
      </c>
      <c r="F8" s="73" t="s">
        <v>15</v>
      </c>
      <c r="G8" s="74"/>
      <c r="H8" s="60"/>
      <c r="I8" s="66" t="s">
        <v>16</v>
      </c>
      <c r="J8" s="67"/>
      <c r="K8" s="63"/>
      <c r="L8" s="66" t="s">
        <v>21</v>
      </c>
      <c r="M8" s="67"/>
    </row>
    <row r="9" spans="1:14" s="3" customFormat="1">
      <c r="A9" s="53" t="s">
        <v>9</v>
      </c>
      <c r="B9" s="54"/>
      <c r="C9" s="54"/>
      <c r="D9" s="54"/>
      <c r="E9" s="14">
        <v>5</v>
      </c>
      <c r="F9" s="75">
        <f>(E9*(A7+D7)*(B7+D7)*1000*10.764)/(1710*C7*D7*(A7+B7))</f>
        <v>397.36400584795319</v>
      </c>
      <c r="G9" s="75"/>
      <c r="H9" s="61"/>
      <c r="I9" s="51">
        <f>((E9/1710)/((C7/1000)*(D7/1000)))</f>
        <v>182.7485380116959</v>
      </c>
      <c r="J9" s="52"/>
      <c r="K9" s="64"/>
      <c r="L9" s="51">
        <f>I9*3.28</f>
        <v>599.41520467836256</v>
      </c>
      <c r="M9" s="52"/>
    </row>
    <row r="10" spans="1:14" s="3" customFormat="1">
      <c r="A10" s="42"/>
      <c r="B10" s="43"/>
      <c r="C10" s="43"/>
      <c r="D10" s="43"/>
      <c r="E10" s="37"/>
      <c r="F10" s="49"/>
      <c r="G10" s="68"/>
      <c r="H10" s="61"/>
      <c r="I10" s="49"/>
      <c r="J10" s="50"/>
      <c r="K10" s="64"/>
      <c r="L10" s="49"/>
      <c r="M10" s="50"/>
    </row>
    <row r="11" spans="1:14" s="3" customFormat="1">
      <c r="A11" s="53" t="s">
        <v>10</v>
      </c>
      <c r="B11" s="54"/>
      <c r="C11" s="54"/>
      <c r="D11" s="54"/>
      <c r="E11" s="14">
        <v>5</v>
      </c>
      <c r="F11" s="75">
        <f>(E11*(A7+D7)*(B7+D7)*1000*10.764)/(1550*C7*D7*(A7+B7))</f>
        <v>438.38222580645163</v>
      </c>
      <c r="G11" s="75"/>
      <c r="H11" s="61"/>
      <c r="I11" s="51">
        <f>((E11/1550)/((C7/1000)*(D7/1000)))</f>
        <v>201.61290322580646</v>
      </c>
      <c r="J11" s="52"/>
      <c r="K11" s="64"/>
      <c r="L11" s="51">
        <f>I11*3.28</f>
        <v>661.29032258064512</v>
      </c>
      <c r="M11" s="52"/>
    </row>
    <row r="12" spans="1:14" s="3" customFormat="1">
      <c r="A12" s="42"/>
      <c r="B12" s="43"/>
      <c r="C12" s="43"/>
      <c r="D12" s="43"/>
      <c r="E12" s="37"/>
      <c r="F12" s="49"/>
      <c r="G12" s="68"/>
      <c r="H12" s="61"/>
      <c r="I12" s="49"/>
      <c r="J12" s="50"/>
      <c r="K12" s="64"/>
      <c r="L12" s="49"/>
      <c r="M12" s="50"/>
    </row>
    <row r="13" spans="1:14" s="3" customFormat="1">
      <c r="A13" s="53" t="s">
        <v>11</v>
      </c>
      <c r="B13" s="54"/>
      <c r="C13" s="54"/>
      <c r="D13" s="54"/>
      <c r="E13" s="14">
        <v>10</v>
      </c>
      <c r="F13" s="75">
        <f>(E13*(A7+D7)*(B7+D7)*1000*10.764)/(1740*C7*D7*(A7+B7))</f>
        <v>781.02580459770115</v>
      </c>
      <c r="G13" s="75"/>
      <c r="H13" s="61"/>
      <c r="I13" s="51">
        <f>((E13/1740)/((C7/1000)*(D7/1000)))</f>
        <v>359.19540229885058</v>
      </c>
      <c r="J13" s="52"/>
      <c r="K13" s="64"/>
      <c r="L13" s="51">
        <f>I13*3.28</f>
        <v>1178.1609195402298</v>
      </c>
      <c r="M13" s="52"/>
    </row>
    <row r="14" spans="1:14" s="3" customFormat="1">
      <c r="A14" s="42"/>
      <c r="B14" s="43"/>
      <c r="C14" s="43"/>
      <c r="D14" s="43"/>
      <c r="E14" s="37"/>
      <c r="F14" s="49"/>
      <c r="G14" s="68"/>
      <c r="H14" s="61"/>
      <c r="I14" s="49"/>
      <c r="J14" s="50"/>
      <c r="K14" s="64"/>
      <c r="L14" s="49"/>
      <c r="M14" s="50"/>
    </row>
    <row r="15" spans="1:14" s="3" customFormat="1">
      <c r="A15" s="53" t="s">
        <v>12</v>
      </c>
      <c r="B15" s="54"/>
      <c r="C15" s="54"/>
      <c r="D15" s="54"/>
      <c r="E15" s="14">
        <v>10</v>
      </c>
      <c r="F15" s="75">
        <f>(E15*(A7+D7)*(B7+D7)*1000*10.764)/(1730*C7*D7*(A7+B7))</f>
        <v>785.54040462427747</v>
      </c>
      <c r="G15" s="75"/>
      <c r="H15" s="61"/>
      <c r="I15" s="51">
        <f>((E15/1730)/((C7/1000)*(D7/1000)))</f>
        <v>361.27167630057801</v>
      </c>
      <c r="J15" s="52"/>
      <c r="K15" s="64"/>
      <c r="L15" s="51">
        <f>I15*3.28</f>
        <v>1184.9710982658958</v>
      </c>
      <c r="M15" s="52"/>
    </row>
    <row r="16" spans="1:14" s="3" customFormat="1">
      <c r="A16" s="42"/>
      <c r="B16" s="43"/>
      <c r="C16" s="43"/>
      <c r="D16" s="43"/>
      <c r="E16" s="37"/>
      <c r="F16" s="49"/>
      <c r="G16" s="68"/>
      <c r="H16" s="61"/>
      <c r="I16" s="49"/>
      <c r="J16" s="50"/>
      <c r="K16" s="64"/>
      <c r="L16" s="49"/>
      <c r="M16" s="50"/>
    </row>
    <row r="17" spans="1:13" s="3" customFormat="1" ht="15.75" thickBot="1">
      <c r="A17" s="69" t="s">
        <v>13</v>
      </c>
      <c r="B17" s="70"/>
      <c r="C17" s="70"/>
      <c r="D17" s="70"/>
      <c r="E17" s="15">
        <v>10</v>
      </c>
      <c r="F17" s="76">
        <f>(E17*(A7+D7)*(B7+D7)*1000*10.764)/(1730*C7*D7*(A7+B7))</f>
        <v>785.54040462427747</v>
      </c>
      <c r="G17" s="76"/>
      <c r="H17" s="62"/>
      <c r="I17" s="58">
        <f>((E17/1730)/((C7/1000)*(D7/1000)))</f>
        <v>361.27167630057801</v>
      </c>
      <c r="J17" s="59"/>
      <c r="K17" s="65"/>
      <c r="L17" s="58">
        <f>I17*3.28</f>
        <v>1184.9710982658958</v>
      </c>
      <c r="M17" s="59"/>
    </row>
    <row r="18" spans="1:13">
      <c r="A18" s="22" t="s">
        <v>6</v>
      </c>
      <c r="B18" s="23" t="s">
        <v>7</v>
      </c>
      <c r="C18" s="5"/>
      <c r="D18" s="6"/>
      <c r="E18" s="6"/>
      <c r="F18" s="6"/>
      <c r="G18" s="6"/>
      <c r="H18" s="6"/>
      <c r="I18" s="6"/>
      <c r="J18" s="6"/>
      <c r="K18" s="6"/>
      <c r="L18" s="6"/>
      <c r="M18" s="19"/>
    </row>
    <row r="19" spans="1:13">
      <c r="A19" s="24"/>
      <c r="B19" s="23" t="s">
        <v>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19"/>
    </row>
    <row r="20" spans="1:13">
      <c r="A20" s="24"/>
      <c r="B20" s="40" t="s">
        <v>25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/>
    </row>
    <row r="21" spans="1:13" ht="15.75" thickBot="1">
      <c r="A21" s="25"/>
      <c r="B21" s="29" t="s">
        <v>26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</row>
  </sheetData>
  <sheetProtection password="C591" sheet="1" objects="1" scenarios="1"/>
  <mergeCells count="47">
    <mergeCell ref="A5:C5"/>
    <mergeCell ref="L17:M17"/>
    <mergeCell ref="H8:H17"/>
    <mergeCell ref="K8:K17"/>
    <mergeCell ref="I10:J10"/>
    <mergeCell ref="I12:J12"/>
    <mergeCell ref="I14:J14"/>
    <mergeCell ref="I16:J16"/>
    <mergeCell ref="L8:M8"/>
    <mergeCell ref="L9:M9"/>
    <mergeCell ref="L10:M10"/>
    <mergeCell ref="L11:M11"/>
    <mergeCell ref="L12:M12"/>
    <mergeCell ref="L13:M13"/>
    <mergeCell ref="I17:J17"/>
    <mergeCell ref="F10:G10"/>
    <mergeCell ref="F5:M5"/>
    <mergeCell ref="E5:E7"/>
    <mergeCell ref="L14:M14"/>
    <mergeCell ref="L15:M15"/>
    <mergeCell ref="L16:M16"/>
    <mergeCell ref="F12:G12"/>
    <mergeCell ref="F14:G14"/>
    <mergeCell ref="F16:G16"/>
    <mergeCell ref="F8:G8"/>
    <mergeCell ref="I8:J8"/>
    <mergeCell ref="F9:G9"/>
    <mergeCell ref="F11:G11"/>
    <mergeCell ref="F13:G13"/>
    <mergeCell ref="F15:G15"/>
    <mergeCell ref="I9:J9"/>
    <mergeCell ref="I11:J11"/>
    <mergeCell ref="F7:M7"/>
    <mergeCell ref="B20:M20"/>
    <mergeCell ref="A10:D10"/>
    <mergeCell ref="A12:D12"/>
    <mergeCell ref="A14:D14"/>
    <mergeCell ref="A16:D16"/>
    <mergeCell ref="A15:D15"/>
    <mergeCell ref="A17:D17"/>
    <mergeCell ref="A8:D8"/>
    <mergeCell ref="A9:D9"/>
    <mergeCell ref="A11:D11"/>
    <mergeCell ref="A13:D13"/>
    <mergeCell ref="F17:G17"/>
    <mergeCell ref="I13:J13"/>
    <mergeCell ref="I15:J15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2016-07-06T12:25:39Z</dcterms:modified>
</cp:coreProperties>
</file>